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irak\Desktop\LAPTOP_BACKUP\PRODUKTY\Predsazena_montaz_2014-2018\Kalkulačka spotřeby\"/>
    </mc:Choice>
  </mc:AlternateContent>
  <xr:revisionPtr revIDLastSave="0" documentId="13_ncr:1_{D18E9B16-E46F-4B73-BBA8-579D4785131A}" xr6:coauthVersionLast="44" xr6:coauthVersionMax="44" xr10:uidLastSave="{00000000-0000-0000-0000-000000000000}"/>
  <bookViews>
    <workbookView xWindow="-54120" yWindow="240" windowWidth="25440" windowHeight="15390" xr2:uid="{00000000-000D-0000-FFFF-FFFF00000000}"/>
  </bookViews>
  <sheets>
    <sheet name="výpočet spotřeby" sheetId="8" r:id="rId1"/>
  </sheets>
  <externalReferences>
    <externalReference r:id="rId2"/>
  </externalReferences>
  <definedNames>
    <definedName name="MTZ_TP652">[1]Inhaltsverzeichnis!$C$14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8" l="1"/>
  <c r="F12" i="8" l="1"/>
  <c r="F14" i="8"/>
  <c r="F13" i="8"/>
  <c r="F15" i="8"/>
  <c r="F16" i="8"/>
  <c r="F8" i="8"/>
  <c r="F9" i="8" l="1"/>
  <c r="F10" i="8"/>
  <c r="F7" i="8"/>
  <c r="F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Jirak, Stanislav</author>
  </authors>
  <commentList>
    <comment ref="F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Obvod oken navýšený o potřebu větší délky PR007 apod. než je samotná šířka a výška okna. Navýšení o 10%.</t>
        </r>
      </text>
    </comment>
    <comment ref="A12" authorId="0" shapeId="0" xr:uid="{00000000-0006-0000-0000-000002000000}">
      <text>
        <r>
          <rPr>
            <sz val="9"/>
            <color indexed="81"/>
            <rFont val="Tahoma"/>
            <charset val="1"/>
          </rPr>
          <t>Na všechny profily patří 2 housenky trojúhelníkového tvaru (rovnostranný s délkou strany 9 mm)</t>
        </r>
      </text>
    </comment>
    <comment ref="A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PR007: impregnace po počítána na celou šířku jedné strany = 90 mm
PR010: na výšku má profil vždy 120 mm. Impregnace je nanášena ve dvou pruzích o celkové šířce opět 90 mm. 30 mm na středu profilu by mělo zůstat bez impregnace. 
PR011: Profil je na výšku opět 90 mm vysoký a impregnace je počítána na celou tuto výšku. 
</t>
        </r>
      </text>
    </comment>
    <comment ref="A14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PR007: impregnace po počítána na celou šířku jedné strany = 90 mm
PR010: na výšku má profil vždy 120 mm. Impregnace je nanášena ve dvou pruzích o celkové šířce opět 90 mm. 30 mm na středu profilu by mělo zůstat bez impregnace. 
PR011: Profil je na výšku opět 90 mm vysoký a impregnace je počítána na celou tuto výšku.</t>
        </r>
      </text>
    </comment>
    <comment ref="A15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Jsou uvažovány 2 paralelní housenky o průměru cca 4 mm na PR008 nebo PR012.</t>
        </r>
      </text>
    </comment>
    <comment ref="A1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Jsou uvažovány 2 paralelní housenky o průměru cca 4 mm na PR008 nebo PR012.  </t>
        </r>
      </text>
    </comment>
  </commentList>
</comments>
</file>

<file path=xl/sharedStrings.xml><?xml version="1.0" encoding="utf-8"?>
<sst xmlns="http://schemas.openxmlformats.org/spreadsheetml/2006/main" count="36" uniqueCount="17">
  <si>
    <t>PR007</t>
  </si>
  <si>
    <t>PR008</t>
  </si>
  <si>
    <t>Celkový obvod oken a dveří</t>
  </si>
  <si>
    <t>Spotřeba:</t>
  </si>
  <si>
    <t>SP340</t>
  </si>
  <si>
    <t>AT140</t>
  </si>
  <si>
    <t>ml</t>
  </si>
  <si>
    <t>bežných metrů</t>
  </si>
  <si>
    <t>PR010</t>
  </si>
  <si>
    <t>PR011</t>
  </si>
  <si>
    <t>PR012</t>
  </si>
  <si>
    <t>m</t>
  </si>
  <si>
    <t>ks</t>
  </si>
  <si>
    <t xml:space="preserve">Pozn: </t>
  </si>
  <si>
    <t xml:space="preserve">Psát je možné pouze do žluté buňky. U některých buněk jsou komentáře s dovysvětlujícím textem. </t>
  </si>
  <si>
    <t xml:space="preserve">Pozor! Obvod oken musí být spočítán i s okenním podkladním profilem. </t>
  </si>
  <si>
    <t>SP510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</si>
</sst>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Fill="1" applyBorder="1"/>
    <xf numFmtId="0" fontId="5" fillId="2" borderId="4" xfId="0" applyFont="1" applyFill="1" applyBorder="1" applyAlignment="1" applyProtection="1">
      <alignment horizontal="center"/>
      <protection locked="0"/>
    </xf>
    <xf numFmtId="11" fontId="2" fillId="0" borderId="5" xfId="0" applyNumberFormat="1" applyFont="1" applyBorder="1"/>
    <xf numFmtId="11" fontId="2" fillId="0" borderId="5" xfId="0" applyNumberFormat="1" applyFont="1" applyBorder="1" applyAlignment="1">
      <alignment horizontal="right"/>
    </xf>
    <xf numFmtId="11" fontId="4" fillId="0" borderId="1" xfId="0" applyNumberFormat="1" applyFont="1" applyBorder="1"/>
    <xf numFmtId="11" fontId="2" fillId="0" borderId="2" xfId="0" applyNumberFormat="1" applyFont="1" applyBorder="1"/>
    <xf numFmtId="11" fontId="2" fillId="0" borderId="2" xfId="0" applyNumberFormat="1" applyFont="1" applyBorder="1" applyAlignment="1">
      <alignment horizontal="right"/>
    </xf>
    <xf numFmtId="0" fontId="2" fillId="0" borderId="2" xfId="0" applyNumberFormat="1" applyFont="1" applyBorder="1"/>
    <xf numFmtId="0" fontId="2" fillId="0" borderId="5" xfId="0" applyNumberFormat="1" applyFont="1" applyBorder="1"/>
    <xf numFmtId="164" fontId="4" fillId="3" borderId="3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jirak/Desktop/Preisliste%2001%2001%202012%20BB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eichnis"/>
      <sheetName val="Ihre Kalkulation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Paletteninhalte"/>
    </sheetNames>
    <sheetDataSet>
      <sheetData sheetId="0"/>
      <sheetData sheetId="1">
        <row r="14">
          <cell r="C1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showGridLines="0" tabSelected="1" workbookViewId="0"/>
  </sheetViews>
  <sheetFormatPr defaultColWidth="8.88671875" defaultRowHeight="13.8" x14ac:dyDescent="0.25"/>
  <cols>
    <col min="1" max="1" width="14.109375" style="1" customWidth="1"/>
    <col min="2" max="2" width="9.6640625" style="1" bestFit="1" customWidth="1"/>
    <col min="3" max="3" width="8.88671875" style="3"/>
    <col min="4" max="6" width="8.88671875" style="1"/>
    <col min="7" max="7" width="25.109375" style="1" bestFit="1" customWidth="1"/>
    <col min="8" max="16384" width="8.88671875" style="1"/>
  </cols>
  <sheetData>
    <row r="2" spans="1:7" ht="14.4" thickBot="1" x14ac:dyDescent="0.3"/>
    <row r="3" spans="1:7" ht="25.2" thickBot="1" x14ac:dyDescent="0.45">
      <c r="A3" s="18" t="s">
        <v>2</v>
      </c>
      <c r="B3" s="19"/>
      <c r="C3" s="19"/>
      <c r="D3" s="19"/>
      <c r="E3" s="20"/>
      <c r="F3" s="8">
        <v>0</v>
      </c>
      <c r="G3" s="2" t="s">
        <v>7</v>
      </c>
    </row>
    <row r="4" spans="1:7" x14ac:dyDescent="0.25">
      <c r="F4" s="17">
        <f>F3*1.1</f>
        <v>0</v>
      </c>
    </row>
    <row r="6" spans="1:7" x14ac:dyDescent="0.25">
      <c r="A6" s="1" t="s">
        <v>3</v>
      </c>
    </row>
    <row r="7" spans="1:7" x14ac:dyDescent="0.25">
      <c r="A7" s="4" t="s">
        <v>0</v>
      </c>
      <c r="B7" s="5">
        <v>1.2</v>
      </c>
      <c r="C7" s="6" t="s">
        <v>11</v>
      </c>
      <c r="D7" s="5"/>
      <c r="E7" s="5"/>
      <c r="F7" s="16">
        <f>ROUNDUP($F$4/B7,0)</f>
        <v>0</v>
      </c>
      <c r="G7" s="1" t="s">
        <v>12</v>
      </c>
    </row>
    <row r="8" spans="1:7" x14ac:dyDescent="0.25">
      <c r="A8" s="4" t="s">
        <v>1</v>
      </c>
      <c r="B8" s="5">
        <v>1.2</v>
      </c>
      <c r="C8" s="6" t="s">
        <v>11</v>
      </c>
      <c r="D8" s="5"/>
      <c r="E8" s="5"/>
      <c r="F8" s="16">
        <f>ROUNDUP($F$4/B8,0)</f>
        <v>0</v>
      </c>
      <c r="G8" s="1" t="s">
        <v>12</v>
      </c>
    </row>
    <row r="9" spans="1:7" x14ac:dyDescent="0.25">
      <c r="A9" s="4" t="s">
        <v>8</v>
      </c>
      <c r="B9" s="5">
        <v>1.35</v>
      </c>
      <c r="C9" s="6" t="s">
        <v>11</v>
      </c>
      <c r="D9" s="5"/>
      <c r="E9" s="5"/>
      <c r="F9" s="16">
        <f>ROUNDUP($F$4/B9,0)</f>
        <v>0</v>
      </c>
      <c r="G9" s="1" t="s">
        <v>12</v>
      </c>
    </row>
    <row r="10" spans="1:7" x14ac:dyDescent="0.25">
      <c r="A10" s="4" t="s">
        <v>9</v>
      </c>
      <c r="B10" s="5">
        <v>1.35</v>
      </c>
      <c r="C10" s="6" t="s">
        <v>11</v>
      </c>
      <c r="D10" s="5"/>
      <c r="E10" s="5"/>
      <c r="F10" s="16">
        <f>ROUNDUP($F$4/B10,0)</f>
        <v>0</v>
      </c>
      <c r="G10" s="1" t="s">
        <v>12</v>
      </c>
    </row>
    <row r="11" spans="1:7" x14ac:dyDescent="0.25">
      <c r="A11" s="4" t="s">
        <v>10</v>
      </c>
      <c r="B11" s="5">
        <v>1</v>
      </c>
      <c r="C11" s="6" t="s">
        <v>11</v>
      </c>
      <c r="D11" s="5"/>
      <c r="E11" s="5"/>
      <c r="F11" s="16">
        <f>ROUNDUP($F$4/B11,0)</f>
        <v>0</v>
      </c>
      <c r="G11" s="1" t="s">
        <v>12</v>
      </c>
    </row>
    <row r="12" spans="1:7" x14ac:dyDescent="0.25">
      <c r="A12" s="4" t="s">
        <v>4</v>
      </c>
      <c r="B12" s="5">
        <v>600</v>
      </c>
      <c r="C12" s="6" t="s">
        <v>6</v>
      </c>
      <c r="D12" s="7"/>
      <c r="E12" s="7"/>
      <c r="F12" s="16">
        <f>ROUNDUP($F$4/7,0)</f>
        <v>0</v>
      </c>
      <c r="G12" s="1" t="s">
        <v>12</v>
      </c>
    </row>
    <row r="13" spans="1:7" x14ac:dyDescent="0.25">
      <c r="A13" s="4" t="s">
        <v>5</v>
      </c>
      <c r="B13" s="5">
        <v>500</v>
      </c>
      <c r="C13" s="6" t="s">
        <v>6</v>
      </c>
      <c r="D13" s="7"/>
      <c r="E13" s="7"/>
      <c r="F13" s="16">
        <f>ROUNDUP($F$4*2/15,0)</f>
        <v>0</v>
      </c>
      <c r="G13" s="1" t="s">
        <v>12</v>
      </c>
    </row>
    <row r="14" spans="1:7" x14ac:dyDescent="0.25">
      <c r="A14" s="4" t="s">
        <v>5</v>
      </c>
      <c r="B14" s="5">
        <v>5000</v>
      </c>
      <c r="C14" s="6" t="s">
        <v>6</v>
      </c>
      <c r="D14" s="7"/>
      <c r="E14" s="7"/>
      <c r="F14" s="16">
        <f>ROUNDUP($F$4*2/15/10,0)</f>
        <v>0</v>
      </c>
      <c r="G14" s="1" t="s">
        <v>12</v>
      </c>
    </row>
    <row r="15" spans="1:7" x14ac:dyDescent="0.25">
      <c r="A15" s="11" t="s">
        <v>16</v>
      </c>
      <c r="B15" s="14">
        <v>310</v>
      </c>
      <c r="C15" s="13" t="s">
        <v>6</v>
      </c>
      <c r="D15" s="12"/>
      <c r="E15" s="12"/>
      <c r="F15" s="16">
        <f>ROUNDUP($F$4/24.681,0)</f>
        <v>0</v>
      </c>
      <c r="G15" s="1" t="s">
        <v>12</v>
      </c>
    </row>
    <row r="16" spans="1:7" x14ac:dyDescent="0.25">
      <c r="A16" s="11" t="s">
        <v>16</v>
      </c>
      <c r="B16" s="15">
        <v>600</v>
      </c>
      <c r="C16" s="10" t="s">
        <v>6</v>
      </c>
      <c r="D16" s="9"/>
      <c r="E16" s="9"/>
      <c r="F16" s="16">
        <f>ROUNDUP($F$4/47.77,0)</f>
        <v>0</v>
      </c>
      <c r="G16" s="1" t="s">
        <v>12</v>
      </c>
    </row>
    <row r="19" spans="1:2" x14ac:dyDescent="0.25">
      <c r="A19" s="3" t="s">
        <v>13</v>
      </c>
      <c r="B19" s="1" t="s">
        <v>14</v>
      </c>
    </row>
    <row r="20" spans="1:2" x14ac:dyDescent="0.25">
      <c r="B20" s="1" t="s">
        <v>15</v>
      </c>
    </row>
  </sheetData>
  <sheetProtection algorithmName="SHA-512" hashValue="KZIJwbm2AIIA8Kx5VIZVLmWEnEoO1OM+1JQZYtH5qyPW2B9ppG0S6wUe2rfCywyiXa9ok5QuD6cSNi5F7M/W+A==" saltValue="HMd+ux2ysMG/NUNA25m3xQ==" spinCount="100000" sheet="1" objects="1" scenarios="1"/>
  <mergeCells count="1">
    <mergeCell ref="A3:E3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spotřeby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Sven</dc:creator>
  <cp:lastModifiedBy>Jirak, Stanislav</cp:lastModifiedBy>
  <cp:lastPrinted>2012-03-30T11:50:37Z</cp:lastPrinted>
  <dcterms:created xsi:type="dcterms:W3CDTF">2012-03-26T11:57:12Z</dcterms:created>
  <dcterms:modified xsi:type="dcterms:W3CDTF">2019-09-06T11:05:08Z</dcterms:modified>
</cp:coreProperties>
</file>